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3495" activeTab="0"/>
  </bookViews>
  <sheets>
    <sheet name="BCR" sheetId="1" r:id="rId1"/>
  </sheets>
  <definedNames/>
  <calcPr fullCalcOnLoad="1"/>
</workbook>
</file>

<file path=xl/sharedStrings.xml><?xml version="1.0" encoding="utf-8"?>
<sst xmlns="http://schemas.openxmlformats.org/spreadsheetml/2006/main" count="68" uniqueCount="30">
  <si>
    <t>BAA 1</t>
  </si>
  <si>
    <t>BAA 2</t>
  </si>
  <si>
    <t>BAA 3</t>
  </si>
  <si>
    <t>BAA 4</t>
  </si>
  <si>
    <t>IIE</t>
  </si>
  <si>
    <t>UIE</t>
  </si>
  <si>
    <t>UFE</t>
  </si>
  <si>
    <t>MWh</t>
  </si>
  <si>
    <t>Tranfer Denominator</t>
  </si>
  <si>
    <t>Total</t>
  </si>
  <si>
    <t>EIM Transfer Quantity</t>
  </si>
  <si>
    <t>N/A</t>
  </si>
  <si>
    <t>BCR Transfer Out %</t>
  </si>
  <si>
    <t>BCR Transfer In %</t>
  </si>
  <si>
    <t>Daily BCR</t>
  </si>
  <si>
    <t>Transfer Out</t>
  </si>
  <si>
    <t>Transfer In</t>
  </si>
  <si>
    <t>5-Minute BCR Total</t>
  </si>
  <si>
    <t>5-Minute BCR Pre-Transfer</t>
  </si>
  <si>
    <t>Interval 1</t>
  </si>
  <si>
    <t>Interval 2</t>
  </si>
  <si>
    <t>Generator A</t>
  </si>
  <si>
    <t>Generator B</t>
  </si>
  <si>
    <t>Generator C</t>
  </si>
  <si>
    <t>Generator D</t>
  </si>
  <si>
    <t>Generator E</t>
  </si>
  <si>
    <t>Cost</t>
  </si>
  <si>
    <t>Revenue</t>
  </si>
  <si>
    <t>BCR</t>
  </si>
  <si>
    <t>Daily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</si>
</sst>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44" fontId="0" fillId="33" borderId="0" xfId="44" applyFont="1" applyFill="1" applyBorder="1" applyAlignment="1">
      <alignment/>
    </xf>
    <xf numFmtId="164" fontId="0" fillId="33" borderId="0" xfId="44" applyNumberFormat="1" applyFont="1" applyFill="1" applyBorder="1" applyAlignment="1">
      <alignment/>
    </xf>
    <xf numFmtId="9" fontId="0" fillId="33" borderId="0" xfId="57" applyFont="1" applyFill="1" applyAlignment="1">
      <alignment horizontal="center"/>
    </xf>
    <xf numFmtId="9" fontId="0" fillId="33" borderId="0" xfId="57" applyFont="1" applyFill="1" applyBorder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164" fontId="0" fillId="33" borderId="11" xfId="44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4" fontId="0" fillId="33" borderId="0" xfId="0" applyNumberFormat="1" applyFill="1" applyAlignment="1">
      <alignment/>
    </xf>
    <xf numFmtId="44" fontId="0" fillId="33" borderId="11" xfId="0" applyNumberFormat="1" applyFill="1" applyBorder="1" applyAlignment="1">
      <alignment/>
    </xf>
    <xf numFmtId="44" fontId="0" fillId="33" borderId="0" xfId="44" applyFont="1" applyFill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164" fontId="0" fillId="33" borderId="0" xfId="44" applyNumberFormat="1" applyFont="1" applyFill="1" applyAlignment="1">
      <alignment/>
    </xf>
    <xf numFmtId="164" fontId="0" fillId="33" borderId="10" xfId="44" applyNumberFormat="1" applyFont="1" applyFill="1" applyBorder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70" zoomScaleNormal="70" zoomScalePageLayoutView="0" workbookViewId="0" topLeftCell="A1">
      <selection activeCell="F1" sqref="F1:F65536"/>
    </sheetView>
  </sheetViews>
  <sheetFormatPr defaultColWidth="9.140625" defaultRowHeight="15"/>
  <cols>
    <col min="1" max="1" width="25.57421875" style="1" customWidth="1"/>
    <col min="2" max="5" width="15.00390625" style="1" customWidth="1"/>
    <col min="6" max="6" width="9.140625" style="1" customWidth="1"/>
    <col min="7" max="7" width="27.7109375" style="1" customWidth="1"/>
    <col min="8" max="11" width="15.00390625" style="1" customWidth="1"/>
    <col min="12" max="12" width="15.140625" style="1" customWidth="1"/>
    <col min="13" max="13" width="26.140625" style="1" customWidth="1"/>
    <col min="14" max="17" width="12.7109375" style="1" customWidth="1"/>
    <col min="18" max="18" width="11.7109375" style="1" customWidth="1"/>
    <col min="19" max="19" width="6.421875" style="1" customWidth="1"/>
    <col min="20" max="20" width="17.7109375" style="1" customWidth="1"/>
    <col min="21" max="23" width="9.140625" style="1" customWidth="1"/>
    <col min="24" max="24" width="9.57421875" style="1" bestFit="1" customWidth="1"/>
    <col min="25" max="16384" width="9.140625" style="1" customWidth="1"/>
  </cols>
  <sheetData>
    <row r="1" ht="21">
      <c r="A1" s="16" t="s">
        <v>19</v>
      </c>
    </row>
    <row r="3" spans="1:12" ht="15">
      <c r="A3" s="2" t="s">
        <v>7</v>
      </c>
      <c r="B3" s="3" t="s">
        <v>0</v>
      </c>
      <c r="C3" s="3" t="s">
        <v>1</v>
      </c>
      <c r="D3" s="3" t="s">
        <v>2</v>
      </c>
      <c r="E3" s="3" t="s">
        <v>3</v>
      </c>
      <c r="G3" s="2"/>
      <c r="H3" s="3" t="s">
        <v>0</v>
      </c>
      <c r="I3" s="3" t="s">
        <v>1</v>
      </c>
      <c r="J3" s="3" t="s">
        <v>2</v>
      </c>
      <c r="K3" s="3" t="s">
        <v>3</v>
      </c>
      <c r="L3" s="12" t="s">
        <v>9</v>
      </c>
    </row>
    <row r="4" spans="1:12" ht="15">
      <c r="A4" s="1" t="s">
        <v>4</v>
      </c>
      <c r="B4" s="5">
        <v>90</v>
      </c>
      <c r="C4" s="5">
        <f>-(C5+C7)</f>
        <v>105</v>
      </c>
      <c r="D4" s="5">
        <v>40</v>
      </c>
      <c r="E4" s="5">
        <v>90</v>
      </c>
      <c r="G4" s="1" t="s">
        <v>14</v>
      </c>
      <c r="H4" s="10">
        <v>850</v>
      </c>
      <c r="I4" s="10">
        <v>400</v>
      </c>
      <c r="J4" s="10">
        <v>100</v>
      </c>
      <c r="K4" s="10">
        <v>150</v>
      </c>
      <c r="L4" s="11">
        <f>SUM(H4:K4)</f>
        <v>1500</v>
      </c>
    </row>
    <row r="5" spans="1:12" ht="15">
      <c r="A5" s="1" t="s">
        <v>5</v>
      </c>
      <c r="B5" s="5">
        <v>-60</v>
      </c>
      <c r="C5" s="5">
        <v>-75</v>
      </c>
      <c r="D5" s="5">
        <v>-40</v>
      </c>
      <c r="E5" s="5">
        <v>-145</v>
      </c>
      <c r="G5" s="1" t="s">
        <v>18</v>
      </c>
      <c r="H5" s="13">
        <f>H4/24/12</f>
        <v>2.951388888888889</v>
      </c>
      <c r="I5" s="13">
        <f>I4/24/12</f>
        <v>1.388888888888889</v>
      </c>
      <c r="J5" s="13">
        <f>J4/24/12</f>
        <v>0.34722222222222227</v>
      </c>
      <c r="K5" s="13">
        <f>K4/24/12</f>
        <v>0.5208333333333334</v>
      </c>
      <c r="L5" s="14">
        <f>SUM(H5:K5)</f>
        <v>5.208333333333333</v>
      </c>
    </row>
    <row r="6" spans="1:12" ht="15">
      <c r="A6" s="1" t="s">
        <v>6</v>
      </c>
      <c r="B6" s="5">
        <v>10</v>
      </c>
      <c r="C6" s="5">
        <v>-5</v>
      </c>
      <c r="D6" s="5">
        <v>-10</v>
      </c>
      <c r="E6" s="5">
        <v>0</v>
      </c>
      <c r="G6" s="1" t="s">
        <v>15</v>
      </c>
      <c r="H6" s="13">
        <f>B12*H5</f>
        <v>-0.8854166666666666</v>
      </c>
      <c r="I6" s="13">
        <f>C12*I5</f>
        <v>-0.3787878787878788</v>
      </c>
      <c r="J6" s="15">
        <v>0</v>
      </c>
      <c r="K6" s="15">
        <v>0</v>
      </c>
      <c r="L6" s="14">
        <f>SUM(H6:K6)</f>
        <v>-1.2642045454545454</v>
      </c>
    </row>
    <row r="7" spans="1:12" ht="15">
      <c r="A7" s="1" t="s">
        <v>10</v>
      </c>
      <c r="B7" s="5">
        <v>-30</v>
      </c>
      <c r="C7" s="5">
        <v>-30</v>
      </c>
      <c r="D7" s="5">
        <v>5</v>
      </c>
      <c r="E7" s="5">
        <v>55</v>
      </c>
      <c r="G7" s="1" t="s">
        <v>16</v>
      </c>
      <c r="H7" s="15">
        <v>0</v>
      </c>
      <c r="I7" s="15">
        <v>0</v>
      </c>
      <c r="J7" s="15">
        <f>D13*(H6+I6)*-1</f>
        <v>0.10535037878787878</v>
      </c>
      <c r="K7" s="15">
        <f>E13*(H6+I6)*-1</f>
        <v>1.1588541666666665</v>
      </c>
      <c r="L7" s="14">
        <f>SUM(H7:K7)</f>
        <v>1.2642045454545454</v>
      </c>
    </row>
    <row r="8" spans="2:12" ht="15">
      <c r="B8" s="5"/>
      <c r="C8" s="5"/>
      <c r="D8" s="5"/>
      <c r="E8" s="5"/>
      <c r="G8" s="1" t="s">
        <v>17</v>
      </c>
      <c r="H8" s="15">
        <f>H6+H5+H7</f>
        <v>2.0659722222222223</v>
      </c>
      <c r="I8" s="15">
        <f>I6+I5+I7</f>
        <v>1.0101010101010104</v>
      </c>
      <c r="J8" s="15">
        <f>J6+J5+J7</f>
        <v>0.45257260101010105</v>
      </c>
      <c r="K8" s="15">
        <f>K6+K5+K7</f>
        <v>1.6796875</v>
      </c>
      <c r="L8" s="14">
        <f>SUM(H8:K8)</f>
        <v>5.208333333333334</v>
      </c>
    </row>
    <row r="9" spans="1:5" ht="15">
      <c r="A9" s="1" t="s">
        <v>8</v>
      </c>
      <c r="B9" s="5">
        <f>ABS(B5)+ABS(B6)+ABS(B7)</f>
        <v>100</v>
      </c>
      <c r="C9" s="5">
        <f>ABS(C5)+ABS(C6)+ABS(C7)</f>
        <v>110</v>
      </c>
      <c r="D9" s="5" t="s">
        <v>11</v>
      </c>
      <c r="E9" s="5" t="s">
        <v>11</v>
      </c>
    </row>
    <row r="10" spans="2:5" ht="15">
      <c r="B10" s="5"/>
      <c r="C10" s="5"/>
      <c r="D10" s="5"/>
      <c r="E10" s="5"/>
    </row>
    <row r="12" spans="1:5" ht="15">
      <c r="A12" s="1" t="s">
        <v>12</v>
      </c>
      <c r="B12" s="8">
        <f>B7/B9</f>
        <v>-0.3</v>
      </c>
      <c r="C12" s="8">
        <f>C7/C9</f>
        <v>-0.2727272727272727</v>
      </c>
      <c r="D12" s="17" t="s">
        <v>11</v>
      </c>
      <c r="E12" s="17" t="s">
        <v>11</v>
      </c>
    </row>
    <row r="13" spans="1:5" ht="15">
      <c r="A13" s="1" t="s">
        <v>13</v>
      </c>
      <c r="B13" s="5" t="s">
        <v>11</v>
      </c>
      <c r="C13" s="8" t="s">
        <v>11</v>
      </c>
      <c r="D13" s="9">
        <f>D7/(D7+E7)</f>
        <v>0.08333333333333333</v>
      </c>
      <c r="E13" s="9">
        <f>E7/(D7+E7)</f>
        <v>0.9166666666666666</v>
      </c>
    </row>
    <row r="14" spans="1:5" ht="15">
      <c r="A14" s="4"/>
      <c r="C14" s="6"/>
      <c r="D14" s="7"/>
      <c r="E14" s="7"/>
    </row>
    <row r="15" spans="1:5" ht="15">
      <c r="A15" s="4"/>
      <c r="C15" s="6"/>
      <c r="D15" s="7"/>
      <c r="E15" s="7"/>
    </row>
    <row r="16" spans="1:5" ht="15">
      <c r="A16" s="4"/>
      <c r="C16" s="6"/>
      <c r="D16" s="7"/>
      <c r="E16" s="7"/>
    </row>
    <row r="17" spans="1:5" ht="21">
      <c r="A17" s="16" t="s">
        <v>20</v>
      </c>
      <c r="C17" s="6"/>
      <c r="D17" s="7"/>
      <c r="E17" s="7"/>
    </row>
    <row r="18" ht="15">
      <c r="A18" s="4"/>
    </row>
    <row r="19" spans="1:12" ht="15">
      <c r="A19" s="2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G19" s="2"/>
      <c r="H19" s="3" t="s">
        <v>0</v>
      </c>
      <c r="I19" s="3" t="s">
        <v>1</v>
      </c>
      <c r="J19" s="3" t="s">
        <v>2</v>
      </c>
      <c r="K19" s="3" t="s">
        <v>3</v>
      </c>
      <c r="L19" s="12" t="s">
        <v>9</v>
      </c>
    </row>
    <row r="20" spans="1:12" ht="15">
      <c r="A20" s="1" t="s">
        <v>4</v>
      </c>
      <c r="B20" s="5">
        <v>90</v>
      </c>
      <c r="C20" s="5">
        <f>-(C21+C23)</f>
        <v>65</v>
      </c>
      <c r="D20" s="5">
        <v>40</v>
      </c>
      <c r="E20" s="5">
        <v>90</v>
      </c>
      <c r="G20" s="1" t="s">
        <v>14</v>
      </c>
      <c r="H20" s="10">
        <v>850</v>
      </c>
      <c r="I20" s="10">
        <v>400</v>
      </c>
      <c r="J20" s="10">
        <v>100</v>
      </c>
      <c r="K20" s="10">
        <v>150</v>
      </c>
      <c r="L20" s="11">
        <f>SUM(H20:K20)</f>
        <v>1500</v>
      </c>
    </row>
    <row r="21" spans="1:12" ht="15">
      <c r="A21" s="1" t="s">
        <v>5</v>
      </c>
      <c r="B21" s="5">
        <v>-60</v>
      </c>
      <c r="C21" s="5">
        <v>-75</v>
      </c>
      <c r="D21" s="5">
        <v>-40</v>
      </c>
      <c r="E21" s="5">
        <v>-145</v>
      </c>
      <c r="G21" s="1" t="s">
        <v>18</v>
      </c>
      <c r="H21" s="13">
        <f>H20/24/12</f>
        <v>2.951388888888889</v>
      </c>
      <c r="I21" s="13">
        <f>I20/24/12</f>
        <v>1.388888888888889</v>
      </c>
      <c r="J21" s="13">
        <f>J20/24/12</f>
        <v>0.34722222222222227</v>
      </c>
      <c r="K21" s="13">
        <f>K20/24/12</f>
        <v>0.5208333333333334</v>
      </c>
      <c r="L21" s="14">
        <f>SUM(H21:K21)</f>
        <v>5.208333333333333</v>
      </c>
    </row>
    <row r="22" spans="1:12" ht="15">
      <c r="A22" s="1" t="s">
        <v>6</v>
      </c>
      <c r="B22" s="5">
        <v>10</v>
      </c>
      <c r="C22" s="5">
        <v>-5</v>
      </c>
      <c r="D22" s="5">
        <v>-10</v>
      </c>
      <c r="E22" s="5">
        <v>0</v>
      </c>
      <c r="G22" s="1" t="s">
        <v>15</v>
      </c>
      <c r="H22" s="13">
        <f>B28*H21</f>
        <v>-0.8854166666666666</v>
      </c>
      <c r="I22" s="13">
        <v>0</v>
      </c>
      <c r="J22" s="13">
        <f>D28*J21</f>
        <v>-0.03156565656565657</v>
      </c>
      <c r="K22" s="13">
        <v>0</v>
      </c>
      <c r="L22" s="14">
        <f>SUM(H22:K22)</f>
        <v>-0.9169823232323232</v>
      </c>
    </row>
    <row r="23" spans="1:12" ht="15">
      <c r="A23" s="1" t="s">
        <v>10</v>
      </c>
      <c r="B23" s="5">
        <v>-30</v>
      </c>
      <c r="C23" s="5">
        <v>10</v>
      </c>
      <c r="D23" s="5">
        <v>-5</v>
      </c>
      <c r="E23" s="5">
        <v>25</v>
      </c>
      <c r="G23" s="1" t="s">
        <v>16</v>
      </c>
      <c r="H23" s="15">
        <v>0</v>
      </c>
      <c r="I23" s="15">
        <f>C29*(J22+H22)*-1</f>
        <v>0.26199494949494945</v>
      </c>
      <c r="J23" s="15">
        <v>0</v>
      </c>
      <c r="K23" s="15">
        <f>E29*(H22+J22)*-1</f>
        <v>0.6549873737373737</v>
      </c>
      <c r="L23" s="14">
        <f>SUM(H23:K23)</f>
        <v>0.9169823232323231</v>
      </c>
    </row>
    <row r="24" spans="2:12" ht="15">
      <c r="B24" s="5"/>
      <c r="C24" s="5"/>
      <c r="D24" s="5"/>
      <c r="E24" s="5"/>
      <c r="G24" s="1" t="s">
        <v>17</v>
      </c>
      <c r="H24" s="15">
        <f>H22+H21+H23</f>
        <v>2.0659722222222223</v>
      </c>
      <c r="I24" s="15">
        <f>I22+I21+I23</f>
        <v>1.6508838383838385</v>
      </c>
      <c r="J24" s="15">
        <f>J22+J21+J23</f>
        <v>0.3156565656565657</v>
      </c>
      <c r="K24" s="15">
        <f>K22+K21+K23</f>
        <v>1.1758207070707072</v>
      </c>
      <c r="L24" s="14">
        <f>SUM(H24:K24)</f>
        <v>5.208333333333334</v>
      </c>
    </row>
    <row r="25" spans="1:5" ht="15">
      <c r="A25" s="1" t="s">
        <v>8</v>
      </c>
      <c r="B25" s="5">
        <f>ABS(B21)+ABS(B22)+ABS(B23)</f>
        <v>100</v>
      </c>
      <c r="C25" s="5" t="s">
        <v>11</v>
      </c>
      <c r="D25" s="5">
        <f>ABS(D21)+ABS(D22)+ABS(D23)</f>
        <v>55</v>
      </c>
      <c r="E25" s="5" t="s">
        <v>11</v>
      </c>
    </row>
    <row r="26" spans="2:5" ht="15">
      <c r="B26" s="5"/>
      <c r="C26" s="5"/>
      <c r="D26" s="5"/>
      <c r="E26" s="5"/>
    </row>
    <row r="28" spans="1:5" ht="15">
      <c r="A28" s="1" t="s">
        <v>12</v>
      </c>
      <c r="B28" s="8">
        <f>B23/B25</f>
        <v>-0.3</v>
      </c>
      <c r="C28" s="8" t="s">
        <v>11</v>
      </c>
      <c r="D28" s="8">
        <f>D23/D25</f>
        <v>-0.09090909090909091</v>
      </c>
      <c r="E28" s="17" t="s">
        <v>11</v>
      </c>
    </row>
    <row r="29" spans="1:5" ht="15">
      <c r="A29" s="1" t="s">
        <v>13</v>
      </c>
      <c r="B29" s="5" t="s">
        <v>11</v>
      </c>
      <c r="C29" s="9">
        <f>C23/(C23+E23)</f>
        <v>0.2857142857142857</v>
      </c>
      <c r="D29" s="17" t="s">
        <v>11</v>
      </c>
      <c r="E29" s="9">
        <f>E23/(C23+E23)</f>
        <v>0.7142857142857143</v>
      </c>
    </row>
    <row r="32" spans="2:4" ht="15">
      <c r="B32" s="21" t="s">
        <v>29</v>
      </c>
      <c r="C32" s="21"/>
      <c r="D32" s="21"/>
    </row>
    <row r="33" spans="1:4" ht="15">
      <c r="A33" s="2"/>
      <c r="B33" s="18" t="s">
        <v>26</v>
      </c>
      <c r="C33" s="18" t="s">
        <v>27</v>
      </c>
      <c r="D33" s="18" t="s">
        <v>28</v>
      </c>
    </row>
    <row r="34" spans="1:4" ht="15">
      <c r="A34" s="1" t="s">
        <v>21</v>
      </c>
      <c r="B34" s="19">
        <v>2200</v>
      </c>
      <c r="C34" s="19">
        <v>2200</v>
      </c>
      <c r="D34" s="19">
        <f>IF(B34&gt;C34,B34-C34,0)</f>
        <v>0</v>
      </c>
    </row>
    <row r="35" spans="1:4" ht="15">
      <c r="A35" s="1" t="s">
        <v>22</v>
      </c>
      <c r="B35" s="19">
        <v>1800</v>
      </c>
      <c r="C35" s="19">
        <v>1300</v>
      </c>
      <c r="D35" s="19">
        <f>IF(B35&gt;C35,B35-C35,0)</f>
        <v>500</v>
      </c>
    </row>
    <row r="36" spans="1:4" ht="15">
      <c r="A36" s="1" t="s">
        <v>23</v>
      </c>
      <c r="B36" s="19">
        <v>2000</v>
      </c>
      <c r="C36" s="19">
        <v>3100</v>
      </c>
      <c r="D36" s="19">
        <f>IF(B36&gt;C36,B36-C36,0)</f>
        <v>0</v>
      </c>
    </row>
    <row r="37" spans="1:4" ht="15">
      <c r="A37" s="1" t="s">
        <v>24</v>
      </c>
      <c r="B37" s="19">
        <v>1500</v>
      </c>
      <c r="C37" s="19">
        <v>1300</v>
      </c>
      <c r="D37" s="19">
        <f>IF(B37&gt;C37,B37-C37,0)</f>
        <v>200</v>
      </c>
    </row>
    <row r="38" spans="1:4" ht="15">
      <c r="A38" s="2" t="s">
        <v>25</v>
      </c>
      <c r="B38" s="20">
        <v>1800</v>
      </c>
      <c r="C38" s="20">
        <v>1650</v>
      </c>
      <c r="D38" s="20">
        <f>IF(B38&gt;C38,B38-C38,0)</f>
        <v>150</v>
      </c>
    </row>
    <row r="39" spans="1:4" ht="15">
      <c r="A39" s="1" t="s">
        <v>9</v>
      </c>
      <c r="B39" s="19"/>
      <c r="C39" s="19"/>
      <c r="D39" s="19">
        <f>SUM(D34:D38)</f>
        <v>850</v>
      </c>
    </row>
  </sheetData>
  <sheetProtection/>
  <mergeCells count="1">
    <mergeCell ref="B32:D32"/>
  </mergeCells>
  <printOptions/>
  <pageMargins left="0.7" right="0.7" top="0.75" bottom="0.75" header="0.3" footer="0.3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Presentation - Bid Cost Recovery Technical Workshop - Energy Imbalance Market</dc:title>
  <dc:subject/>
  <dc:creator>Lynn, James</dc:creator>
  <cp:keywords/>
  <dc:description/>
  <cp:lastModifiedBy>Karen Annand</cp:lastModifiedBy>
  <cp:lastPrinted>2013-09-12T18:09:38Z</cp:lastPrinted>
  <dcterms:created xsi:type="dcterms:W3CDTF">2013-08-28T19:38:32Z</dcterms:created>
  <dcterms:modified xsi:type="dcterms:W3CDTF">2013-09-12T23:49:00Z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Orig Post Da">
    <vt:lpwstr>2013-09-12T16:54:00Z</vt:lpwstr>
  </property>
  <property fmtid="{D5CDD505-2E9C-101B-9397-08002B2CF9AE}" pid="6" name="ISOSumma">
    <vt:lpwstr>​Presentation - Bid Cost Recovery Technical Workshop - Energy Imbalance Market</vt:lpwstr>
  </property>
  <property fmtid="{D5CDD505-2E9C-101B-9397-08002B2CF9AE}" pid="7" name="PostDa">
    <vt:lpwstr>2013-09-12T16:54:00Z</vt:lpwstr>
  </property>
  <property fmtid="{D5CDD505-2E9C-101B-9397-08002B2CF9AE}" pid="8" name="ISOArchiv">
    <vt:lpwstr>Not Archived</vt:lpwstr>
  </property>
  <property fmtid="{D5CDD505-2E9C-101B-9397-08002B2CF9AE}" pid="9" name="News Relea">
    <vt:lpwstr>0</vt:lpwstr>
  </property>
  <property fmtid="{D5CDD505-2E9C-101B-9397-08002B2CF9AE}" pid="10" name="ContentReviewInterv">
    <vt:lpwstr/>
  </property>
  <property fmtid="{D5CDD505-2E9C-101B-9397-08002B2CF9AE}" pid="11" name="ISOOwn">
    <vt:lpwstr>dTrethewey</vt:lpwstr>
  </property>
  <property fmtid="{D5CDD505-2E9C-101B-9397-08002B2CF9AE}" pid="12" name="ISODescripti">
    <vt:lpwstr/>
  </property>
  <property fmtid="{D5CDD505-2E9C-101B-9397-08002B2CF9AE}" pid="13" name="Document Ty">
    <vt:lpwstr>Presentation</vt:lpwstr>
  </property>
  <property fmtid="{D5CDD505-2E9C-101B-9397-08002B2CF9AE}" pid="14" name="CrawlableUnique">
    <vt:lpwstr>c93880a8-af7d-4fde-a71c-dbfeff1b3eb7</vt:lpwstr>
  </property>
  <property fmtid="{D5CDD505-2E9C-101B-9397-08002B2CF9AE}" pid="15" name="ParentISOGrou">
    <vt:lpwstr>Technical workshops Sep 16-17, 2013|d98558b6-0a83-40d2-a4c9-82748d91e6b8</vt:lpwstr>
  </property>
  <property fmtid="{D5CDD505-2E9C-101B-9397-08002B2CF9AE}" pid="16" name="IsPublish">
    <vt:lpwstr>1</vt:lpwstr>
  </property>
</Properties>
</file>